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2 ŞUBAT\"/>
    </mc:Choice>
  </mc:AlternateContent>
  <xr:revisionPtr revIDLastSave="0" documentId="13_ncr:1_{483A48F9-6BAD-4713-9AFF-28DF3AA851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D24" i="1"/>
</calcChain>
</file>

<file path=xl/sharedStrings.xml><?xml version="1.0" encoding="utf-8"?>
<sst xmlns="http://schemas.openxmlformats.org/spreadsheetml/2006/main" count="53" uniqueCount="44">
  <si>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</si>
  <si>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</si>
  <si>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</si>
  <si>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</si>
  <si>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</si>
  <si>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</si>
  <si>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</si>
  <si>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</si>
  <si>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</si>
  <si>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</si>
  <si>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</si>
  <si>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</si>
  <si>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</si>
  <si>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</si>
  <si>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</si>
  <si>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</si>
  <si>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</si>
  <si>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</si>
  <si>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</si>
  <si>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</si>
  <si>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</si>
  <si>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</si>
  <si>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</si>
  <si>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</si>
  <si>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</si>
  <si>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</si>
  <si>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</si>
  <si>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</si>
  <si>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</si>
  <si>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</si>
  <si>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</si>
  <si>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</si>
  <si>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YOL AVANSI K.K.</t>
  </si>
  <si>
    <t>HAVALE/ÇEK</t>
  </si>
  <si>
    <t>OTOPARK</t>
  </si>
  <si>
    <t>YOL AVANSI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</si>
  <si>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</si>
  <si>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ERZİNCAN - DOĞU SEFERİ</t>
  </si>
  <si>
    <t>16,02,2022</t>
  </si>
  <si>
    <t>FİKRİ TİCARET</t>
  </si>
  <si>
    <t>GÜVEN TİCARET</t>
  </si>
  <si>
    <t>BEŞİKTAŞLAR</t>
  </si>
  <si>
    <t>1 HAFTA</t>
  </si>
  <si>
    <t>HALİL 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</si>
</sst>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5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5" fillId="0" borderId="9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500" activePane="bottomLeft"/>
      <selection activeCell="I1" sqref="I1"/>
      <selection pane="bottomLeft" activeCell="M12" sqref="M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36</v>
      </c>
      <c r="B1" s="82" t="s">
        <v>37</v>
      </c>
      <c r="C1" s="83"/>
      <c r="D1" s="84"/>
      <c r="E1" s="2"/>
      <c r="F1" s="54" t="s">
        <v>0</v>
      </c>
      <c r="G1" s="55"/>
      <c r="H1" s="56" t="s">
        <v>1</v>
      </c>
      <c r="I1" s="57" t="s">
        <v>38</v>
      </c>
      <c r="J1" s="58"/>
    </row>
    <row r="2" spans="1:11" ht="18.75" x14ac:dyDescent="0.25">
      <c r="A2" s="85" t="s">
        <v>2</v>
      </c>
      <c r="B2" s="86"/>
      <c r="C2" s="86"/>
      <c r="D2" s="87"/>
      <c r="F2" s="88" t="s">
        <v>3</v>
      </c>
      <c r="G2" s="88"/>
      <c r="H2" s="88"/>
      <c r="I2" s="88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1" ht="18.75" x14ac:dyDescent="0.3">
      <c r="A4" s="7" t="s">
        <v>39</v>
      </c>
      <c r="B4" s="53" t="s">
        <v>38</v>
      </c>
      <c r="C4" s="8"/>
      <c r="D4" s="9">
        <v>22240</v>
      </c>
      <c r="E4" s="6"/>
      <c r="F4" s="76" t="str">
        <f t="shared" ref="F4:F10" si="0">A4</f>
        <v>FİKRİ TİCARET</v>
      </c>
      <c r="G4" s="15">
        <v>2240</v>
      </c>
      <c r="H4" s="11">
        <v>20000</v>
      </c>
      <c r="I4" s="60">
        <f>D4-G4-H4</f>
        <v>0</v>
      </c>
      <c r="J4" s="74"/>
      <c r="K4" s="73"/>
    </row>
    <row r="5" spans="1:11" ht="18.75" x14ac:dyDescent="0.3">
      <c r="A5" s="7" t="s">
        <v>40</v>
      </c>
      <c r="B5" s="53" t="s">
        <v>38</v>
      </c>
      <c r="C5" s="8"/>
      <c r="D5" s="9">
        <v>12300</v>
      </c>
      <c r="E5" s="6"/>
      <c r="F5" s="76" t="str">
        <f t="shared" si="0"/>
        <v>GÜVEN TİCARET</v>
      </c>
      <c r="G5" s="15"/>
      <c r="H5" s="11">
        <v>5000</v>
      </c>
      <c r="I5" s="60">
        <f>D5-G5-H5</f>
        <v>7300</v>
      </c>
      <c r="J5" s="77" t="s">
        <v>42</v>
      </c>
      <c r="K5" s="73"/>
    </row>
    <row r="6" spans="1:11" ht="18.75" x14ac:dyDescent="0.3">
      <c r="A6" s="7" t="s">
        <v>41</v>
      </c>
      <c r="B6" s="53" t="s">
        <v>38</v>
      </c>
      <c r="C6" s="8"/>
      <c r="D6" s="9">
        <v>2800</v>
      </c>
      <c r="E6" s="6"/>
      <c r="F6" s="76" t="str">
        <f t="shared" si="0"/>
        <v>BEŞİKTAŞLAR</v>
      </c>
      <c r="G6" s="15">
        <v>2800</v>
      </c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32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35</v>
      </c>
      <c r="G17" s="10">
        <v>700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9" t="s">
        <v>10</v>
      </c>
      <c r="B19" s="90"/>
      <c r="C19" s="91"/>
      <c r="D19" s="19">
        <f>SUM(D4:D15)</f>
        <v>37340</v>
      </c>
      <c r="E19" s="20"/>
      <c r="F19" s="61" t="s">
        <v>10</v>
      </c>
      <c r="G19" s="62">
        <f>G4+G5+G6+G7+G8+G9+G10+G11+G12+G13+G15+G14+G17+G16</f>
        <v>5740</v>
      </c>
      <c r="H19" s="63">
        <f>SUM(H4:H18)</f>
        <v>25000</v>
      </c>
      <c r="I19" s="64">
        <f>SUM(I4:I18)</f>
        <v>7300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2" t="s">
        <v>14</v>
      </c>
      <c r="G21" s="93"/>
      <c r="H21" s="93"/>
      <c r="I21" s="94"/>
    </row>
    <row r="22" spans="1:10" ht="18.75" x14ac:dyDescent="0.25">
      <c r="A22" s="23" t="s">
        <v>15</v>
      </c>
      <c r="B22" s="4">
        <v>285876</v>
      </c>
      <c r="C22" s="4">
        <v>287440</v>
      </c>
      <c r="D22" s="24">
        <f>B22-C22</f>
        <v>-1564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2110</v>
      </c>
      <c r="C23" s="28"/>
      <c r="D23" s="29">
        <f>B23/D22</f>
        <v>-1.3491048593350383</v>
      </c>
      <c r="F23" s="30" t="s">
        <v>19</v>
      </c>
      <c r="G23" s="31">
        <v>2310</v>
      </c>
      <c r="H23" s="31"/>
      <c r="I23" s="13"/>
    </row>
    <row r="24" spans="1:10" ht="19.5" thickBot="1" x14ac:dyDescent="0.3">
      <c r="A24" s="32" t="s">
        <v>20</v>
      </c>
      <c r="B24" s="33">
        <f>G30</f>
        <v>2586.5</v>
      </c>
      <c r="C24" s="34">
        <f>D19</f>
        <v>37340</v>
      </c>
      <c r="D24" s="35">
        <f>SUM(B24/C24)</f>
        <v>6.9268880557043389E-2</v>
      </c>
      <c r="F24" s="36" t="s">
        <v>21</v>
      </c>
      <c r="G24" s="10">
        <v>131.5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145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34</v>
      </c>
      <c r="G26" s="44">
        <v>0</v>
      </c>
      <c r="H26" s="10"/>
      <c r="I26" s="13"/>
    </row>
    <row r="27" spans="1:10" ht="18.75" x14ac:dyDescent="0.3">
      <c r="A27" s="80" t="s">
        <v>29</v>
      </c>
      <c r="B27" s="81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2586.5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79" t="s">
        <v>30</v>
      </c>
      <c r="B32" s="72">
        <f>B30+G35</f>
        <v>3153.5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2586.5</v>
      </c>
    </row>
    <row r="34" spans="1:10" ht="18.75" x14ac:dyDescent="0.3">
      <c r="A34" s="66" t="s">
        <v>43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3153.5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2022-02-18T06:35:55Z</cp:lastPrinted>
  <dcterms:created xsi:type="dcterms:W3CDTF">2015-06-05T18:17:20Z</dcterms:created>
  <dcterms:modified xsi:type="dcterms:W3CDTF">2022-02-18T07:14:00Z</dcterms:modified>
</cp:coreProperties>
</file>